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نماذج\الربع\"/>
    </mc:Choice>
  </mc:AlternateContent>
  <xr:revisionPtr revIDLastSave="0" documentId="13_ncr:1_{5F6CF159-854C-4415-8D2A-2D7DDA6BE8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F210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<sst xmlns="http://schemas.openxmlformats.org/spreadsheetml/2006/main" count="554" uniqueCount="447">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</sst>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3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57149</xdr:rowOff>
    </xdr:from>
    <xdr:to>
      <xdr:col>9</xdr:col>
      <xdr:colOff>38100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80381900" y="232409"/>
          <a:ext cx="5615939" cy="5886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بالسالمية وتوابعها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en-US" sz="1400">
              <a:effectLst/>
              <a:latin typeface="+mn-lt"/>
              <a:ea typeface="Calibri"/>
              <a:cs typeface="+mn-cs"/>
            </a:rPr>
            <a:t>0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:1441/04/22 هـ      ترخيص رقم 553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1441/04/22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السالمية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</a:t>
          </a:r>
          <a:r>
            <a:rPr lang="en-US" sz="1400">
              <a:effectLst/>
              <a:latin typeface="+mn-lt"/>
              <a:ea typeface="Calibri"/>
              <a:cs typeface="+mn-cs"/>
            </a:rPr>
            <a:t>0548557384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0548557384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0548557384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0548557384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salmiya.n.c@gmail.com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0548557384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K16" sqref="K16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48" t="s">
        <v>36</v>
      </c>
      <c r="C5" s="251" t="s">
        <v>93</v>
      </c>
      <c r="D5" s="251"/>
      <c r="E5" s="251"/>
      <c r="F5" s="251"/>
      <c r="G5" s="251" t="s">
        <v>94</v>
      </c>
      <c r="H5" s="252"/>
    </row>
    <row r="6" spans="2:12" ht="31.5" customHeight="1">
      <c r="B6" s="249"/>
      <c r="C6" s="253" t="s">
        <v>95</v>
      </c>
      <c r="D6" s="254"/>
      <c r="E6" s="253" t="s">
        <v>185</v>
      </c>
      <c r="F6" s="254"/>
      <c r="G6" s="255" t="s">
        <v>94</v>
      </c>
      <c r="H6" s="257" t="s">
        <v>98</v>
      </c>
    </row>
    <row r="7" spans="2:12" ht="16.2" thickBot="1">
      <c r="B7" s="250"/>
      <c r="C7" s="145" t="s">
        <v>93</v>
      </c>
      <c r="D7" s="145" t="s">
        <v>186</v>
      </c>
      <c r="E7" s="145" t="s">
        <v>96</v>
      </c>
      <c r="F7" s="145" t="s">
        <v>97</v>
      </c>
      <c r="G7" s="256"/>
      <c r="H7" s="258"/>
      <c r="I7" s="80"/>
      <c r="J7" s="81"/>
      <c r="K7" s="81"/>
    </row>
    <row r="8" spans="2:12" ht="21.6" thickTop="1">
      <c r="B8" s="245" t="s">
        <v>112</v>
      </c>
      <c r="C8" s="246"/>
      <c r="D8" s="246"/>
      <c r="E8" s="246"/>
      <c r="F8" s="246"/>
      <c r="G8" s="246"/>
      <c r="H8" s="247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5" t="s">
        <v>113</v>
      </c>
      <c r="C21" s="246"/>
      <c r="D21" s="246"/>
      <c r="E21" s="246"/>
      <c r="F21" s="246"/>
      <c r="G21" s="246"/>
      <c r="H21" s="247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59" t="s">
        <v>179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2:14" ht="14.4" thickBot="1"/>
    <row r="5" spans="2:14" ht="30.75" customHeight="1" thickTop="1">
      <c r="B5" s="262" t="s">
        <v>90</v>
      </c>
      <c r="C5" s="267" t="s">
        <v>86</v>
      </c>
      <c r="D5" s="267" t="s">
        <v>87</v>
      </c>
      <c r="E5" s="267" t="s">
        <v>88</v>
      </c>
      <c r="F5" s="267" t="s">
        <v>91</v>
      </c>
      <c r="G5" s="264" t="s">
        <v>436</v>
      </c>
      <c r="H5" s="265"/>
      <c r="I5" s="265"/>
      <c r="J5" s="265"/>
      <c r="K5" s="266"/>
      <c r="L5" s="269" t="s">
        <v>89</v>
      </c>
      <c r="M5" s="260" t="s">
        <v>441</v>
      </c>
      <c r="N5" s="260" t="s">
        <v>184</v>
      </c>
    </row>
    <row r="6" spans="2:14" ht="15" customHeight="1" thickBot="1">
      <c r="B6" s="263"/>
      <c r="C6" s="268"/>
      <c r="D6" s="268"/>
      <c r="E6" s="268"/>
      <c r="F6" s="268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0"/>
      <c r="M6" s="261"/>
      <c r="N6" s="261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F14" sqref="F14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1" t="s">
        <v>178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2:16" ht="15.6" thickBot="1">
      <c r="B3" s="272" t="s">
        <v>188</v>
      </c>
      <c r="C3" s="277" t="s">
        <v>114</v>
      </c>
      <c r="D3" s="274" t="s">
        <v>37</v>
      </c>
      <c r="E3" s="275"/>
      <c r="F3" s="276"/>
      <c r="G3" s="274" t="s">
        <v>38</v>
      </c>
      <c r="H3" s="275"/>
      <c r="I3" s="276"/>
      <c r="J3" s="274" t="s">
        <v>39</v>
      </c>
      <c r="K3" s="275"/>
      <c r="L3" s="276"/>
      <c r="N3" s="274" t="s">
        <v>85</v>
      </c>
      <c r="O3" s="275"/>
      <c r="P3" s="276"/>
    </row>
    <row r="4" spans="2:16" ht="14.4" thickBot="1">
      <c r="B4" s="273"/>
      <c r="C4" s="278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15000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15000</v>
      </c>
      <c r="O14" s="141">
        <f t="shared" si="1"/>
        <v>0</v>
      </c>
      <c r="P14" s="141">
        <f t="shared" si="2"/>
        <v>15000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15000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15000</v>
      </c>
      <c r="O19" s="6">
        <f t="shared" si="1"/>
        <v>0</v>
      </c>
      <c r="P19" s="6">
        <f t="shared" si="2"/>
        <v>15000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15000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15000</v>
      </c>
      <c r="O26" s="9">
        <f t="shared" si="1"/>
        <v>0</v>
      </c>
      <c r="P26" s="9">
        <f t="shared" si="2"/>
        <v>15000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9" activePane="bottomRight" state="frozen"/>
      <selection pane="topRight" activeCell="M1" sqref="M1"/>
      <selection pane="bottomLeft" activeCell="A5" sqref="A5"/>
      <selection pane="bottomRight" activeCell="F251" sqref="F251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"/>
    <col min="6" max="6" width="10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79" t="s">
        <v>443</v>
      </c>
      <c r="C2" s="279"/>
      <c r="D2" s="279"/>
      <c r="E2" s="279"/>
      <c r="F2" s="279"/>
      <c r="G2" s="279"/>
      <c r="H2" s="279"/>
      <c r="I2" s="279"/>
      <c r="J2" s="279"/>
      <c r="K2" s="279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15000</v>
      </c>
      <c r="E5" s="223">
        <f>E6</f>
        <v>0</v>
      </c>
      <c r="F5" s="224">
        <f>F210</f>
        <v>15000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0</v>
      </c>
      <c r="E6" s="226">
        <f>E7+E38+E134+E190</f>
        <v>0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0</v>
      </c>
      <c r="E134" s="226">
        <f>SUM(E135,E137,E144,E150,E155,E157,E159,E161,E163,E165,E167,E169,E171,E183)</f>
        <v>0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15000</v>
      </c>
      <c r="E210" s="228"/>
      <c r="F210" s="227">
        <f>SUM(F211,F249)</f>
        <v>15000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15000</v>
      </c>
      <c r="E249" s="232"/>
      <c r="F249" s="227">
        <f>SUM(F250,F252,F254)</f>
        <v>15000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15000</v>
      </c>
      <c r="E250" s="232"/>
      <c r="F250" s="227">
        <f>F251</f>
        <v>15000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15000</v>
      </c>
      <c r="E251" s="232"/>
      <c r="F251" s="227">
        <v>15000</v>
      </c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15000</v>
      </c>
      <c r="E293" s="243">
        <f>E5</f>
        <v>0</v>
      </c>
      <c r="F293" s="243">
        <f>F210</f>
        <v>15000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workbookViewId="0">
      <selection activeCell="B2" sqref="B2:F2"/>
    </sheetView>
  </sheetViews>
  <sheetFormatPr defaultRowHeight="13.8"/>
  <cols>
    <col min="3" max="3" width="44.3984375" customWidth="1"/>
    <col min="6" max="6" width="17.59765625" customWidth="1"/>
  </cols>
  <sheetData>
    <row r="2" spans="2:6" ht="21">
      <c r="B2" s="282" t="s">
        <v>444</v>
      </c>
      <c r="C2" s="282"/>
      <c r="D2" s="282"/>
      <c r="E2" s="282"/>
      <c r="F2" s="282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03"/>
      <c r="E7" s="204"/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0</v>
      </c>
      <c r="E15" s="161">
        <f>SUM(E7:E14)</f>
        <v>0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0"/>
      <c r="E17" s="211"/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0</v>
      </c>
      <c r="E22" s="161">
        <f>SUM(E17:E21)</f>
        <v>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0" t="s">
        <v>425</v>
      </c>
      <c r="C33" s="281"/>
      <c r="D33" s="166">
        <f>D15+D22+D31</f>
        <v>0</v>
      </c>
      <c r="E33" s="166">
        <f>E15+E22+E31</f>
        <v>0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J8" sqref="J8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2" t="s">
        <v>445</v>
      </c>
      <c r="D2" s="282"/>
      <c r="E2" s="282"/>
      <c r="F2" s="282"/>
      <c r="G2" s="282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10">
        <f>F19+'تقرير المصروفات '!E134</f>
        <v>0</v>
      </c>
      <c r="F19" s="211"/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0</v>
      </c>
      <c r="F22" s="161">
        <f>SUM(F15:F21)</f>
        <v>0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03">
        <f>F25+'تقرير الايرادات والتبرعات '!G12+'تقرير الايرادات والتبرعات '!H12-'تقرير المصروفات '!F211</f>
        <v>0</v>
      </c>
      <c r="F25" s="204"/>
      <c r="G25" s="160"/>
    </row>
    <row r="26" spans="3:7" ht="15.6">
      <c r="C26" s="207">
        <v>23102</v>
      </c>
      <c r="D26" s="208" t="s">
        <v>442</v>
      </c>
      <c r="E26" s="203">
        <f>F26+'تقرير الايرادات والتبرعات '!D19+'تقرير الايرادات والتبرعات '!E19-'تقرير المصروفات '!F249-'تقرير المصروفات '!E6</f>
        <v>0</v>
      </c>
      <c r="F26" s="204"/>
      <c r="G26" s="160"/>
    </row>
    <row r="27" spans="3:7" ht="16.2" thickBot="1">
      <c r="C27" s="207">
        <v>23103</v>
      </c>
      <c r="D27" s="208" t="s">
        <v>81</v>
      </c>
      <c r="E27" s="203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0</v>
      </c>
      <c r="F28" s="164">
        <f>SUM(F25:F27)</f>
        <v>0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0" t="s">
        <v>433</v>
      </c>
      <c r="D30" s="281"/>
      <c r="E30" s="166">
        <f>E13+E22+E28</f>
        <v>0</v>
      </c>
      <c r="F30" s="166">
        <f>F13+F22+F28</f>
        <v>0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3" t="s">
        <v>176</v>
      </c>
      <c r="C3" s="283"/>
      <c r="D3" s="283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2" t="s">
        <v>446</v>
      </c>
      <c r="C2" s="292"/>
      <c r="D2" s="292"/>
      <c r="E2" s="292"/>
      <c r="F2" s="292"/>
      <c r="G2" s="292"/>
      <c r="H2" s="292"/>
      <c r="I2" s="292"/>
      <c r="J2" s="292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6" t="s">
        <v>434</v>
      </c>
      <c r="C5" s="287"/>
      <c r="D5" s="288"/>
      <c r="F5" s="289" t="s">
        <v>435</v>
      </c>
      <c r="G5" s="290"/>
      <c r="H5" s="291"/>
      <c r="J5" s="284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5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0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2022-06-25T01:28:55Z</dcterms:modified>
</cp:coreProperties>
</file>